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iftelsen Norsk Nødhjelp\2016\"/>
    </mc:Choice>
  </mc:AlternateContent>
  <bookViews>
    <workbookView xWindow="0" yWindow="0" windowWidth="21600" windowHeight="9735" activeTab="1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52511"/>
</workbook>
</file>

<file path=xl/calcChain.xml><?xml version="1.0" encoding="utf-8"?>
<calcChain xmlns="http://schemas.openxmlformats.org/spreadsheetml/2006/main">
  <c r="C5" i="2" l="1"/>
  <c r="B5" i="2"/>
  <c r="C17" i="2" l="1"/>
  <c r="C25" i="2" s="1"/>
  <c r="D17" i="2"/>
  <c r="C23" i="2"/>
  <c r="D23" i="2"/>
  <c r="D25" i="2" s="1"/>
  <c r="C35" i="2"/>
  <c r="D35" i="2"/>
  <c r="C40" i="2"/>
  <c r="D40" i="2"/>
  <c r="C18" i="1"/>
  <c r="D18" i="1"/>
  <c r="C25" i="1"/>
  <c r="C31" i="1" s="1"/>
  <c r="D25" i="1"/>
  <c r="C39" i="1"/>
  <c r="D39" i="1"/>
  <c r="C44" i="1"/>
  <c r="D44" i="1"/>
  <c r="C59" i="1"/>
  <c r="D59" i="1"/>
  <c r="C61" i="1"/>
  <c r="D61" i="1"/>
  <c r="C42" i="2" l="1"/>
  <c r="C43" i="2" s="1"/>
  <c r="D42" i="2"/>
  <c r="D43" i="2" s="1"/>
  <c r="D31" i="1"/>
  <c r="C49" i="1"/>
  <c r="C63" i="1" s="1"/>
  <c r="D49" i="1"/>
  <c r="D62" i="1" s="1"/>
  <c r="C45" i="2" l="1"/>
  <c r="C51" i="1"/>
  <c r="C60" i="1" s="1"/>
  <c r="C62" i="1"/>
  <c r="D45" i="2"/>
  <c r="D63" i="1"/>
  <c r="D51" i="1"/>
  <c r="D60" i="1" s="1"/>
</calcChain>
</file>

<file path=xl/sharedStrings.xml><?xml version="1.0" encoding="utf-8"?>
<sst xmlns="http://schemas.openxmlformats.org/spreadsheetml/2006/main" count="134" uniqueCount="129">
  <si>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</si>
  <si>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</si>
  <si>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</si>
  <si>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</si>
  <si>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</si>
  <si>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</si>
  <si>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</si>
  <si>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</si>
  <si>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</si>
  <si>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</si>
  <si>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</si>
  <si>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</si>
  <si>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</si>
  <si>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</si>
  <si>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</si>
  <si>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</si>
  <si>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</si>
  <si>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</si>
  <si>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</si>
  <si>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</si>
  <si>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</si>
  <si>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</si>
  <si>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</si>
  <si>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</si>
  <si>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</si>
  <si>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</si>
  <si>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</si>
  <si>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</si>
  <si>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</si>
  <si>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</si>
  <si>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</si>
  <si>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</si>
  <si>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</si>
  <si>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</si>
  <si>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</si>
  <si>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</si>
  <si>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</si>
  <si>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</si>
  <si>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</si>
  <si>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</si>
  <si>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</si>
  <si>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</si>
  <si>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</si>
  <si>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</si>
  <si>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</si>
  <si>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</si>
  <si>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</si>
  <si>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</si>
  <si>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</si>
  <si>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</si>
  <si>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</si>
  <si>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</si>
  <si>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</si>
  <si>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</si>
  <si>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</si>
  <si>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</si>
  <si>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</si>
  <si>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</si>
  <si>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</si>
  <si>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</si>
  <si>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</si>
  <si>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</si>
  <si>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</si>
  <si>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</si>
  <si>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</si>
  <si>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</si>
  <si>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</si>
  <si>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</si>
  <si>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</si>
  <si>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</si>
  <si>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</si>
  <si>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</si>
  <si>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</si>
  <si>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</si>
  <si>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</si>
  <si>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</si>
  <si>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</si>
  <si>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</si>
  <si>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</si>
  <si>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</si>
  <si>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</si>
  <si>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</si>
  <si>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</si>
  <si>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</si>
  <si>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</si>
  <si>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</si>
  <si>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</si>
  <si>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</si>
  <si>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</si>
  <si>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</si>
  <si>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</si>
  <si>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</si>
  <si>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</si>
  <si>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</si>
  <si>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</si>
  <si>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</si>
  <si>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</si>
  <si>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</si>
  <si>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</si>
  <si>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</si>
  <si>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</si>
  <si>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</si>
  <si>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</si>
  <si>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</si>
  <si>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</si>
  <si>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</si>
  <si>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</si>
  <si>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</si>
  <si>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</si>
  <si>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</si>
  <si>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</si>
  <si>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</si>
  <si>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</si>
  <si>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</si>
  <si>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</si>
  <si>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</si>
  <si>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</si>
  <si>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</si>
  <si>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</si>
  <si>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</si>
  <si>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</si>
  <si>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</si>
  <si>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</si>
  <si>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</si>
  <si>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</si>
  <si>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</si>
  <si>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2015</t>
  </si>
  <si>
    <t>REGNSKAP</t>
  </si>
  <si>
    <t>Stiftelsen Norsk Nødhjelp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</si>
</sst>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3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6" fontId="4" fillId="2" borderId="1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4" fillId="2" borderId="1" xfId="2" applyNumberFormat="1" applyFont="1" applyFill="1" applyBorder="1"/>
    <xf numFmtId="166" fontId="4" fillId="2" borderId="2" xfId="2" applyNumberFormat="1" applyFont="1" applyFill="1" applyBorder="1" applyAlignment="1">
      <alignment horizontal="right"/>
    </xf>
    <xf numFmtId="166" fontId="0" fillId="2" borderId="0" xfId="2" applyNumberFormat="1" applyFont="1" applyFill="1" applyBorder="1"/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0" borderId="7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>
      <alignment horizontal="right"/>
    </xf>
    <xf numFmtId="166" fontId="3" fillId="0" borderId="7" xfId="2" applyNumberFormat="1" applyFont="1" applyFill="1" applyBorder="1" applyAlignment="1" applyProtection="1">
      <alignment horizontal="right"/>
      <protection locked="0"/>
    </xf>
    <xf numFmtId="166" fontId="4" fillId="2" borderId="8" xfId="2" applyNumberFormat="1" applyFont="1" applyFill="1" applyBorder="1" applyAlignment="1">
      <alignment horizontal="right"/>
    </xf>
    <xf numFmtId="166" fontId="3" fillId="2" borderId="7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Protection="1">
      <protection locked="0"/>
    </xf>
    <xf numFmtId="166" fontId="3" fillId="2" borderId="7" xfId="2" applyNumberFormat="1" applyFont="1" applyFill="1" applyBorder="1"/>
    <xf numFmtId="166" fontId="4" fillId="2" borderId="8" xfId="2" applyNumberFormat="1" applyFont="1" applyFill="1" applyBorder="1"/>
    <xf numFmtId="166" fontId="4" fillId="2" borderId="9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3" fillId="2" borderId="6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0" borderId="0" xfId="0" applyFill="1" applyBorder="1"/>
    <xf numFmtId="166" fontId="0" fillId="2" borderId="4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/>
    <xf numFmtId="166" fontId="3" fillId="2" borderId="11" xfId="2" applyNumberFormat="1" applyFont="1" applyFill="1" applyBorder="1" applyAlignment="1">
      <alignment horizontal="right"/>
    </xf>
    <xf numFmtId="166" fontId="0" fillId="2" borderId="11" xfId="2" applyNumberFormat="1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0" xfId="2" applyNumberFormat="1" applyFont="1"/>
    <xf numFmtId="166" fontId="2" fillId="0" borderId="0" xfId="2" applyNumberFormat="1" applyFont="1" applyAlignment="1">
      <alignment wrapText="1"/>
    </xf>
    <xf numFmtId="166" fontId="0" fillId="0" borderId="0" xfId="2" applyNumberFormat="1" applyFont="1"/>
    <xf numFmtId="166" fontId="0" fillId="2" borderId="4" xfId="2" applyNumberFormat="1" applyFont="1" applyFill="1" applyBorder="1"/>
    <xf numFmtId="166" fontId="3" fillId="0" borderId="13" xfId="2" applyNumberFormat="1" applyFont="1" applyFill="1" applyBorder="1" applyAlignment="1" applyProtection="1">
      <alignment horizontal="right"/>
      <protection locked="0"/>
    </xf>
    <xf numFmtId="166" fontId="3" fillId="2" borderId="1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166" fontId="3" fillId="2" borderId="11" xfId="2" applyNumberFormat="1" applyFont="1" applyFill="1" applyBorder="1" applyAlignment="1">
      <alignment wrapText="1"/>
    </xf>
    <xf numFmtId="166" fontId="0" fillId="0" borderId="0" xfId="2" applyNumberFormat="1" applyFont="1" applyBorder="1"/>
    <xf numFmtId="166" fontId="0" fillId="2" borderId="5" xfId="2" applyNumberFormat="1" applyFont="1" applyFill="1" applyBorder="1"/>
    <xf numFmtId="166" fontId="3" fillId="2" borderId="14" xfId="2" applyNumberFormat="1" applyFont="1" applyFill="1" applyBorder="1"/>
    <xf numFmtId="166" fontId="3" fillId="0" borderId="15" xfId="2" applyNumberFormat="1" applyFont="1" applyFill="1" applyBorder="1" applyAlignment="1" applyProtection="1">
      <alignment horizontal="right"/>
      <protection locked="0"/>
    </xf>
    <xf numFmtId="166" fontId="3" fillId="2" borderId="8" xfId="2" applyNumberFormat="1" applyFont="1" applyFill="1" applyBorder="1" applyAlignment="1">
      <alignment horizontal="right"/>
    </xf>
    <xf numFmtId="166" fontId="3" fillId="2" borderId="9" xfId="2" applyNumberFormat="1" applyFont="1" applyFill="1" applyBorder="1" applyAlignment="1">
      <alignment horizontal="right"/>
    </xf>
    <xf numFmtId="166" fontId="3" fillId="2" borderId="16" xfId="2" applyNumberFormat="1" applyFont="1" applyFill="1" applyBorder="1" applyAlignment="1">
      <alignment wrapText="1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0" fillId="0" borderId="19" xfId="0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26" zoomScaleNormal="100" workbookViewId="0">
      <selection activeCell="C51" sqref="C51"/>
    </sheetView>
  </sheetViews>
  <sheetFormatPr baseColWidth="10" defaultRowHeight="12.75" x14ac:dyDescent="0.2"/>
  <cols>
    <col min="1" max="1" width="4.7109375" customWidth="1"/>
    <col min="2" max="2" width="50.42578125" customWidth="1"/>
    <col min="3" max="3" width="16.42578125" style="73" customWidth="1"/>
    <col min="4" max="4" width="14.85546875" customWidth="1"/>
  </cols>
  <sheetData>
    <row r="1" spans="1:20" s="9" customFormat="1" ht="17.25" customHeight="1" x14ac:dyDescent="0.25">
      <c r="A1" s="26"/>
      <c r="B1" s="27" t="s">
        <v>127</v>
      </c>
      <c r="C1" s="62"/>
      <c r="D1" s="28"/>
    </row>
    <row r="2" spans="1:20" s="9" customFormat="1" ht="14.25" hidden="1" customHeight="1" x14ac:dyDescent="0.2">
      <c r="A2" s="29"/>
      <c r="B2" s="15"/>
      <c r="C2" s="63"/>
      <c r="D2" s="30"/>
    </row>
    <row r="3" spans="1:20" s="9" customFormat="1" ht="2.25" customHeight="1" x14ac:dyDescent="0.2">
      <c r="A3" s="29"/>
      <c r="B3" s="15"/>
      <c r="C3" s="63"/>
      <c r="D3" s="30"/>
    </row>
    <row r="4" spans="1:20" x14ac:dyDescent="0.2">
      <c r="A4" s="29"/>
      <c r="B4" s="89" t="s">
        <v>0</v>
      </c>
      <c r="C4" s="95" t="s">
        <v>108</v>
      </c>
      <c r="D4" s="96"/>
      <c r="E4" s="92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21" customHeight="1" x14ac:dyDescent="0.2">
      <c r="A5" s="29"/>
      <c r="B5" s="91" t="s">
        <v>128</v>
      </c>
      <c r="C5" s="97">
        <v>970935398</v>
      </c>
      <c r="D5" s="98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29"/>
      <c r="B6" s="16"/>
      <c r="C6" s="64"/>
      <c r="D6" s="3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29"/>
      <c r="B7" s="16"/>
      <c r="C7" s="64"/>
      <c r="D7" s="3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29"/>
      <c r="B8" s="16"/>
      <c r="C8" s="65" t="s">
        <v>2</v>
      </c>
      <c r="D8" s="33" t="s">
        <v>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x14ac:dyDescent="0.2">
      <c r="A9" s="29"/>
      <c r="B9" s="18" t="s">
        <v>3</v>
      </c>
      <c r="C9" s="88">
        <v>2015</v>
      </c>
      <c r="D9" s="33">
        <v>2014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s="14" customFormat="1" x14ac:dyDescent="0.2">
      <c r="A10" s="29"/>
      <c r="B10" s="34"/>
      <c r="C10" s="66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6" customFormat="1" x14ac:dyDescent="0.2">
      <c r="A11" s="29">
        <v>1</v>
      </c>
      <c r="B11" s="17" t="s">
        <v>4</v>
      </c>
      <c r="C11" s="22"/>
      <c r="D11" s="31"/>
      <c r="E11" s="5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s="6" customFormat="1" x14ac:dyDescent="0.2">
      <c r="A12" s="29"/>
      <c r="B12" s="18"/>
      <c r="C12" s="22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" customFormat="1" x14ac:dyDescent="0.2">
      <c r="A13" s="29" t="s">
        <v>26</v>
      </c>
      <c r="B13" s="16" t="s">
        <v>9</v>
      </c>
      <c r="C13" s="11"/>
      <c r="D13" s="36"/>
      <c r="E13" s="5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s="6" customFormat="1" x14ac:dyDescent="0.2">
      <c r="A14" s="29"/>
      <c r="B14" s="16"/>
      <c r="C14" s="21"/>
      <c r="D14" s="3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12.75" customHeight="1" x14ac:dyDescent="0.2">
      <c r="A15" s="29" t="s">
        <v>27</v>
      </c>
      <c r="B15" s="19" t="s">
        <v>5</v>
      </c>
      <c r="C15" s="21"/>
      <c r="D15" s="3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15.75" customHeight="1" x14ac:dyDescent="0.2">
      <c r="A16" s="29" t="s">
        <v>45</v>
      </c>
      <c r="B16" s="16" t="s">
        <v>10</v>
      </c>
      <c r="C16" s="11"/>
      <c r="D16" s="38"/>
      <c r="E16" s="5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6" customFormat="1" x14ac:dyDescent="0.2">
      <c r="A17" s="29" t="s">
        <v>35</v>
      </c>
      <c r="B17" s="16" t="s">
        <v>11</v>
      </c>
      <c r="C17" s="11"/>
      <c r="D17" s="38"/>
      <c r="E17" s="5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s="6" customFormat="1" x14ac:dyDescent="0.2">
      <c r="A18" s="29"/>
      <c r="B18" s="18" t="s">
        <v>12</v>
      </c>
      <c r="C18" s="20">
        <f>SUM(C16:C17)</f>
        <v>0</v>
      </c>
      <c r="D18" s="39">
        <f>SUM(D16:D17)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x14ac:dyDescent="0.2">
      <c r="A19" s="29"/>
      <c r="B19" s="16"/>
      <c r="C19" s="21"/>
      <c r="D19" s="4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x14ac:dyDescent="0.2">
      <c r="A20" s="29" t="s">
        <v>29</v>
      </c>
      <c r="B20" s="16" t="s">
        <v>28</v>
      </c>
      <c r="C20" s="10">
        <v>14412</v>
      </c>
      <c r="D20" s="41">
        <v>12262</v>
      </c>
      <c r="E20" s="5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</row>
    <row r="21" spans="1:20" s="6" customFormat="1" x14ac:dyDescent="0.2">
      <c r="A21" s="29"/>
      <c r="B21" s="16"/>
      <c r="C21" s="22"/>
      <c r="D21" s="4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x14ac:dyDescent="0.2">
      <c r="A22" s="29" t="s">
        <v>30</v>
      </c>
      <c r="B22" s="19" t="s">
        <v>23</v>
      </c>
      <c r="C22" s="22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5" customHeight="1" x14ac:dyDescent="0.2">
      <c r="A23" s="29" t="s">
        <v>31</v>
      </c>
      <c r="B23" s="16" t="s">
        <v>13</v>
      </c>
      <c r="C23" s="10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x14ac:dyDescent="0.2">
      <c r="A24" s="29" t="s">
        <v>33</v>
      </c>
      <c r="B24" s="16" t="s">
        <v>24</v>
      </c>
      <c r="C24" s="10">
        <v>4.8</v>
      </c>
      <c r="D24" s="41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x14ac:dyDescent="0.2">
      <c r="A25" s="29"/>
      <c r="B25" s="18" t="s">
        <v>14</v>
      </c>
      <c r="C25" s="23">
        <f>SUM(C23:C24)</f>
        <v>4.8</v>
      </c>
      <c r="D25" s="43">
        <f>SUM(D23:D24)</f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x14ac:dyDescent="0.2">
      <c r="A26" s="29"/>
      <c r="B26" s="16"/>
      <c r="C26" s="22"/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x14ac:dyDescent="0.2">
      <c r="A27" s="29" t="s">
        <v>32</v>
      </c>
      <c r="B27" s="16" t="s">
        <v>25</v>
      </c>
      <c r="C27" s="10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x14ac:dyDescent="0.2">
      <c r="A28" s="29"/>
      <c r="B28" s="16"/>
      <c r="C28" s="22"/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x14ac:dyDescent="0.2">
      <c r="A29" s="29" t="s">
        <v>34</v>
      </c>
      <c r="B29" s="16" t="s">
        <v>15</v>
      </c>
      <c r="C29" s="10"/>
      <c r="D29" s="41"/>
      <c r="E29" s="5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0" s="6" customFormat="1" x14ac:dyDescent="0.2">
      <c r="A30" s="29"/>
      <c r="B30" s="16"/>
      <c r="C30" s="22"/>
      <c r="D30" s="4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3.5" thickBot="1" x14ac:dyDescent="0.25">
      <c r="A31" s="29"/>
      <c r="B31" s="18" t="s">
        <v>16</v>
      </c>
      <c r="C31" s="24">
        <f>SUM(C29,C27,C25,C20,C18,C13)</f>
        <v>14416.8</v>
      </c>
      <c r="D31" s="44">
        <f>SUM(D29,D27,D25,D20,D18,D13)</f>
        <v>12263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3.5" thickTop="1" x14ac:dyDescent="0.2">
      <c r="A32" s="29"/>
      <c r="B32" s="16"/>
      <c r="C32" s="22"/>
      <c r="D32" s="42"/>
      <c r="E32" s="5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s="6" customFormat="1" x14ac:dyDescent="0.2">
      <c r="A33" s="29"/>
      <c r="B33" s="18"/>
      <c r="C33" s="22"/>
      <c r="D33" s="42"/>
      <c r="E33" s="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s="6" customFormat="1" x14ac:dyDescent="0.2">
      <c r="A34" s="29">
        <v>2</v>
      </c>
      <c r="B34" s="17" t="s">
        <v>6</v>
      </c>
      <c r="C34" s="21"/>
      <c r="D34" s="40"/>
      <c r="E34" s="5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s="6" customFormat="1" x14ac:dyDescent="0.2">
      <c r="A35" s="29"/>
      <c r="B35" s="18"/>
      <c r="C35" s="25"/>
      <c r="D35" s="42"/>
      <c r="E35" s="5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s="6" customFormat="1" x14ac:dyDescent="0.2">
      <c r="A36" s="29" t="s">
        <v>36</v>
      </c>
      <c r="B36" s="19" t="s">
        <v>17</v>
      </c>
      <c r="C36" s="25"/>
      <c r="D36" s="40"/>
      <c r="E36" s="5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s="6" customFormat="1" x14ac:dyDescent="0.2">
      <c r="A37" s="55" t="s">
        <v>111</v>
      </c>
      <c r="B37" s="16" t="s">
        <v>113</v>
      </c>
      <c r="C37" s="10">
        <v>3043</v>
      </c>
      <c r="D37" s="41">
        <v>3652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x14ac:dyDescent="0.2">
      <c r="A38" s="55" t="s">
        <v>112</v>
      </c>
      <c r="B38" s="16" t="s">
        <v>109</v>
      </c>
      <c r="C38" s="10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x14ac:dyDescent="0.2">
      <c r="A39" s="29"/>
      <c r="B39" s="18" t="s">
        <v>110</v>
      </c>
      <c r="C39" s="23">
        <f>SUM(C37:C38)</f>
        <v>3043</v>
      </c>
      <c r="D39" s="43">
        <f>+D37+D38</f>
        <v>3652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x14ac:dyDescent="0.2">
      <c r="A40" s="29"/>
      <c r="B40" s="16"/>
      <c r="C40" s="21"/>
      <c r="D40" s="40"/>
      <c r="E40" s="5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1:20" s="6" customFormat="1" x14ac:dyDescent="0.2">
      <c r="A41" s="29" t="s">
        <v>37</v>
      </c>
      <c r="B41" s="19" t="s">
        <v>121</v>
      </c>
      <c r="C41" s="21"/>
      <c r="D41" s="40"/>
      <c r="E41" s="5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1:20" s="6" customFormat="1" ht="13.5" customHeight="1" x14ac:dyDescent="0.2">
      <c r="A42" s="29" t="s">
        <v>38</v>
      </c>
      <c r="B42" s="56" t="s">
        <v>120</v>
      </c>
      <c r="C42" s="11"/>
      <c r="D42" s="38"/>
      <c r="E42" s="5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s="6" customFormat="1" x14ac:dyDescent="0.2">
      <c r="A43" s="29" t="s">
        <v>39</v>
      </c>
      <c r="B43" s="16" t="s">
        <v>18</v>
      </c>
      <c r="C43" s="11">
        <v>10619</v>
      </c>
      <c r="D43" s="38">
        <v>7862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>
      <c r="A44" s="29"/>
      <c r="B44" s="18" t="s">
        <v>19</v>
      </c>
      <c r="C44" s="20">
        <f>SUM(C42:C43)</f>
        <v>10619</v>
      </c>
      <c r="D44" s="39">
        <f>SUM(D42:D43)</f>
        <v>7862</v>
      </c>
      <c r="E44" s="4"/>
      <c r="F44" s="94"/>
      <c r="G44" s="94"/>
      <c r="H44" s="5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6" customFormat="1" x14ac:dyDescent="0.2">
      <c r="A45" s="29"/>
      <c r="B45" s="18"/>
      <c r="C45" s="22"/>
      <c r="D45" s="42"/>
      <c r="E45" s="5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1:20" s="6" customFormat="1" x14ac:dyDescent="0.2">
      <c r="A46" s="29"/>
      <c r="B46" s="16" t="s">
        <v>20</v>
      </c>
      <c r="C46" s="10">
        <v>812</v>
      </c>
      <c r="D46" s="41">
        <v>722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x14ac:dyDescent="0.2">
      <c r="A47" s="29"/>
      <c r="B47" s="56" t="s">
        <v>125</v>
      </c>
      <c r="C47" s="10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x14ac:dyDescent="0.2">
      <c r="A48" s="29"/>
      <c r="B48" s="16"/>
      <c r="C48" s="21"/>
      <c r="D48" s="40"/>
      <c r="E48" s="5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1:20" s="6" customFormat="1" ht="13.5" thickBot="1" x14ac:dyDescent="0.25">
      <c r="A49" s="29"/>
      <c r="B49" s="18" t="s">
        <v>21</v>
      </c>
      <c r="C49" s="24">
        <f>SUM(C46,C44,C39)+C47</f>
        <v>14474</v>
      </c>
      <c r="D49" s="24">
        <f>SUM(D46,D44,D39)+D47</f>
        <v>12236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13.5" thickTop="1" x14ac:dyDescent="0.2">
      <c r="A50" s="45"/>
      <c r="B50" s="16"/>
      <c r="C50" s="21"/>
      <c r="D50" s="40"/>
    </row>
    <row r="51" spans="1:20" s="6" customFormat="1" ht="13.5" thickBot="1" x14ac:dyDescent="0.25">
      <c r="A51" s="29">
        <v>3</v>
      </c>
      <c r="B51" s="18" t="s">
        <v>7</v>
      </c>
      <c r="C51" s="24">
        <f>+C31-C49</f>
        <v>-57.200000000000728</v>
      </c>
      <c r="D51" s="44">
        <f>+D31-D49</f>
        <v>27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3.5" thickTop="1" x14ac:dyDescent="0.2">
      <c r="A52" s="29"/>
      <c r="B52" s="16"/>
      <c r="C52" s="22"/>
      <c r="D52" s="4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x14ac:dyDescent="0.2">
      <c r="A53" s="29">
        <v>4</v>
      </c>
      <c r="B53" s="18" t="s">
        <v>114</v>
      </c>
      <c r="C53" s="22"/>
      <c r="D53" s="42"/>
      <c r="E53" s="5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1:20" s="6" customFormat="1" x14ac:dyDescent="0.2">
      <c r="A54" s="29" t="s">
        <v>40</v>
      </c>
      <c r="B54" s="16" t="s">
        <v>22</v>
      </c>
      <c r="C54" s="11"/>
      <c r="D54" s="38"/>
      <c r="E54" s="5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s="6" customFormat="1" x14ac:dyDescent="0.2">
      <c r="A55" s="29" t="s">
        <v>41</v>
      </c>
      <c r="B55" s="16" t="s">
        <v>115</v>
      </c>
      <c r="C55" s="10"/>
      <c r="D55" s="41"/>
      <c r="E55" s="5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1:20" s="6" customFormat="1" x14ac:dyDescent="0.2">
      <c r="A56" s="29" t="s">
        <v>42</v>
      </c>
      <c r="B56" s="16" t="s">
        <v>116</v>
      </c>
      <c r="C56" s="11"/>
      <c r="D56" s="38"/>
      <c r="E56" s="5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s="6" customFormat="1" x14ac:dyDescent="0.2">
      <c r="A57" s="29" t="s">
        <v>43</v>
      </c>
      <c r="B57" s="16" t="s">
        <v>117</v>
      </c>
      <c r="C57" s="11"/>
      <c r="D57" s="41"/>
      <c r="E57" s="5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1:20" s="6" customFormat="1" x14ac:dyDescent="0.2">
      <c r="A58" s="29" t="s">
        <v>44</v>
      </c>
      <c r="B58" s="16" t="s">
        <v>118</v>
      </c>
      <c r="C58" s="11"/>
      <c r="D58" s="38"/>
      <c r="E58" s="5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1:20" s="6" customFormat="1" ht="13.5" thickBot="1" x14ac:dyDescent="0.25">
      <c r="A59" s="46"/>
      <c r="B59" s="18" t="s">
        <v>119</v>
      </c>
      <c r="C59" s="24">
        <f>SUM(C54:C58)</f>
        <v>0</v>
      </c>
      <c r="D59" s="44">
        <f>SUM(D54:D58)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4.25" thickTop="1" thickBot="1" x14ac:dyDescent="0.25">
      <c r="A60" s="47"/>
      <c r="B60" s="48"/>
      <c r="C60" s="67" t="str">
        <f>+IF(C59=C51,"","Avvik resultat/EK bevegelse")</f>
        <v>Avvik resultat/EK bevegelse</v>
      </c>
      <c r="D60" s="54" t="str">
        <f>+IF(D59=D51,"","Avvik resultat/EK bevegelse")</f>
        <v>Avvik resultat/EK bevegelse</v>
      </c>
      <c r="E60" s="5"/>
      <c r="F60" s="5"/>
      <c r="G60" s="5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s="6" customFormat="1" x14ac:dyDescent="0.2">
      <c r="A61" s="46" t="s">
        <v>122</v>
      </c>
      <c r="B61" s="57"/>
      <c r="C61" s="87">
        <f>(C20-C37)/C20*100</f>
        <v>78.885650846516782</v>
      </c>
      <c r="D61" s="87">
        <f>(D20-D37)/D20*100</f>
        <v>70.216930353939006</v>
      </c>
      <c r="E61" s="61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1:20" s="6" customFormat="1" x14ac:dyDescent="0.2">
      <c r="A62" s="58" t="s">
        <v>123</v>
      </c>
      <c r="B62" s="57"/>
      <c r="C62" s="25">
        <f>(C44/C49)*100</f>
        <v>73.366035650131266</v>
      </c>
      <c r="D62" s="25">
        <f>(D44/D49)*100</f>
        <v>64.253023864007844</v>
      </c>
      <c r="E62" s="6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1:20" s="6" customFormat="1" ht="13.5" thickBot="1" x14ac:dyDescent="0.25">
      <c r="A63" s="59" t="s">
        <v>124</v>
      </c>
      <c r="B63" s="60"/>
      <c r="C63" s="68">
        <f>SUM(C46/C49)*100</f>
        <v>5.6100594168854494</v>
      </c>
      <c r="D63" s="68">
        <f>SUM(D46/D49)*100</f>
        <v>5.9006211180124222</v>
      </c>
      <c r="E63" s="61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1:20" s="6" customFormat="1" x14ac:dyDescent="0.2">
      <c r="B64" s="5"/>
      <c r="C64" s="69"/>
      <c r="D64" s="8"/>
      <c r="E64" s="5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2:20" s="6" customFormat="1" x14ac:dyDescent="0.2">
      <c r="B65" s="5"/>
      <c r="C65" s="70"/>
      <c r="D65" s="5"/>
      <c r="E65" s="5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2:20" s="6" customFormat="1" x14ac:dyDescent="0.2">
      <c r="B66" s="2"/>
      <c r="C66" s="71"/>
      <c r="D66" s="2"/>
      <c r="E66" s="5"/>
      <c r="F66" s="7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2:20" x14ac:dyDescent="0.2"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7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C4:D4"/>
    <mergeCell ref="E4:R4"/>
    <mergeCell ref="E8:T8"/>
    <mergeCell ref="C5:D5"/>
    <mergeCell ref="F36:T36"/>
    <mergeCell ref="F17:T17"/>
    <mergeCell ref="F33:T33"/>
    <mergeCell ref="F34:T34"/>
    <mergeCell ref="F35:T35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F53:T53"/>
    <mergeCell ref="F54:T54"/>
    <mergeCell ref="F45:T45"/>
    <mergeCell ref="F55:T55"/>
    <mergeCell ref="F56:T56"/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</mergeCells>
  <phoneticPr fontId="0" type="noConversion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C17" sqref="C17"/>
    </sheetView>
  </sheetViews>
  <sheetFormatPr baseColWidth="10" defaultRowHeight="15.6" customHeight="1" x14ac:dyDescent="0.2"/>
  <cols>
    <col min="1" max="1" width="7.85546875" style="6" customWidth="1"/>
    <col min="2" max="2" width="43.28515625" style="6" customWidth="1"/>
    <col min="3" max="3" width="17.28515625" style="79" customWidth="1"/>
    <col min="4" max="4" width="17.140625" style="79" customWidth="1"/>
    <col min="5" max="16384" width="11.42578125" style="6"/>
  </cols>
  <sheetData>
    <row r="1" spans="1:4" ht="15.6" customHeight="1" x14ac:dyDescent="0.25">
      <c r="A1" s="49"/>
      <c r="B1" s="50" t="s">
        <v>8</v>
      </c>
      <c r="C1" s="74"/>
      <c r="D1" s="80"/>
    </row>
    <row r="2" spans="1:4" ht="15.6" customHeight="1" x14ac:dyDescent="0.2">
      <c r="A2" s="51"/>
      <c r="B2" s="16"/>
      <c r="C2" s="22"/>
      <c r="D2" s="42"/>
    </row>
    <row r="3" spans="1:4" ht="15.6" customHeight="1" x14ac:dyDescent="0.25">
      <c r="A3" s="46"/>
      <c r="B3" s="99" t="s">
        <v>127</v>
      </c>
      <c r="C3" s="99"/>
      <c r="D3" s="100"/>
    </row>
    <row r="4" spans="1:4" ht="15.6" customHeight="1" x14ac:dyDescent="0.2">
      <c r="A4" s="46"/>
      <c r="B4" s="89" t="s">
        <v>0</v>
      </c>
      <c r="C4" s="95" t="s">
        <v>1</v>
      </c>
      <c r="D4" s="96"/>
    </row>
    <row r="5" spans="1:4" ht="18.75" customHeight="1" x14ac:dyDescent="0.2">
      <c r="A5" s="46"/>
      <c r="B5" s="90" t="str">
        <f>Aktivitetsregnskap!B5</f>
        <v>Stiftelsen Norsk Nødhjelp</v>
      </c>
      <c r="C5" s="97">
        <f>Aktivitetsregnskap!C5</f>
        <v>970935398</v>
      </c>
      <c r="D5" s="98"/>
    </row>
    <row r="6" spans="1:4" ht="15.6" customHeight="1" x14ac:dyDescent="0.2">
      <c r="A6" s="46"/>
      <c r="B6" s="16"/>
      <c r="C6" s="22"/>
      <c r="D6" s="81"/>
    </row>
    <row r="7" spans="1:4" ht="15.6" customHeight="1" x14ac:dyDescent="0.2">
      <c r="A7" s="46"/>
      <c r="B7" s="16" t="s">
        <v>46</v>
      </c>
      <c r="C7" s="22" t="s">
        <v>47</v>
      </c>
      <c r="D7" s="42" t="s">
        <v>48</v>
      </c>
    </row>
    <row r="8" spans="1:4" ht="15.6" customHeight="1" x14ac:dyDescent="0.2">
      <c r="A8" s="46"/>
      <c r="B8" s="16" t="s">
        <v>8</v>
      </c>
      <c r="C8" s="86" t="s">
        <v>126</v>
      </c>
      <c r="D8" s="33">
        <v>2014</v>
      </c>
    </row>
    <row r="9" spans="1:4" ht="15.6" customHeight="1" x14ac:dyDescent="0.2">
      <c r="A9" s="46"/>
      <c r="B9" s="16"/>
      <c r="C9" s="22"/>
      <c r="D9" s="42"/>
    </row>
    <row r="10" spans="1:4" ht="15.6" customHeight="1" x14ac:dyDescent="0.2">
      <c r="A10" s="46"/>
      <c r="B10" s="18" t="s">
        <v>49</v>
      </c>
      <c r="C10" s="22"/>
      <c r="D10" s="42"/>
    </row>
    <row r="11" spans="1:4" ht="15.6" customHeight="1" x14ac:dyDescent="0.2">
      <c r="A11" s="46"/>
      <c r="B11" s="18"/>
      <c r="C11" s="22"/>
      <c r="D11" s="42"/>
    </row>
    <row r="12" spans="1:4" ht="15.6" customHeight="1" x14ac:dyDescent="0.2">
      <c r="A12" s="51" t="s">
        <v>50</v>
      </c>
      <c r="B12" s="18" t="s">
        <v>51</v>
      </c>
      <c r="C12" s="22"/>
      <c r="D12" s="42"/>
    </row>
    <row r="13" spans="1:4" ht="15.6" customHeight="1" x14ac:dyDescent="0.2">
      <c r="A13" s="52" t="s">
        <v>52</v>
      </c>
      <c r="B13" s="16" t="s">
        <v>53</v>
      </c>
      <c r="C13" s="11">
        <v>42</v>
      </c>
      <c r="D13" s="38">
        <v>42</v>
      </c>
    </row>
    <row r="14" spans="1:4" ht="15.6" customHeight="1" x14ac:dyDescent="0.2">
      <c r="A14" s="46" t="s">
        <v>54</v>
      </c>
      <c r="B14" s="16" t="s">
        <v>55</v>
      </c>
      <c r="C14" s="11"/>
      <c r="D14" s="38"/>
    </row>
    <row r="15" spans="1:4" ht="15.6" customHeight="1" x14ac:dyDescent="0.2">
      <c r="A15" s="46" t="s">
        <v>56</v>
      </c>
      <c r="B15" s="16" t="s">
        <v>57</v>
      </c>
      <c r="C15" s="11">
        <v>43</v>
      </c>
      <c r="D15" s="38">
        <v>26</v>
      </c>
    </row>
    <row r="16" spans="1:4" ht="15.6" customHeight="1" x14ac:dyDescent="0.2">
      <c r="A16" s="46" t="s">
        <v>58</v>
      </c>
      <c r="B16" s="16" t="s">
        <v>59</v>
      </c>
      <c r="C16" s="75">
        <v>244</v>
      </c>
      <c r="D16" s="82">
        <v>1032</v>
      </c>
    </row>
    <row r="17" spans="1:4" ht="15.6" customHeight="1" x14ac:dyDescent="0.2">
      <c r="A17" s="51" t="s">
        <v>60</v>
      </c>
      <c r="B17" s="18" t="s">
        <v>61</v>
      </c>
      <c r="C17" s="76">
        <f>SUM(C13:C16)</f>
        <v>329</v>
      </c>
      <c r="D17" s="83">
        <f>SUM(D13:D16)</f>
        <v>1100</v>
      </c>
    </row>
    <row r="18" spans="1:4" ht="15.6" customHeight="1" x14ac:dyDescent="0.2">
      <c r="A18" s="51" t="s">
        <v>62</v>
      </c>
      <c r="B18" s="18" t="s">
        <v>63</v>
      </c>
      <c r="C18" s="22" t="s">
        <v>8</v>
      </c>
      <c r="D18" s="42"/>
    </row>
    <row r="19" spans="1:4" ht="15.6" customHeight="1" x14ac:dyDescent="0.2">
      <c r="A19" s="46" t="s">
        <v>64</v>
      </c>
      <c r="B19" s="16" t="s">
        <v>65</v>
      </c>
      <c r="C19" s="11"/>
      <c r="D19" s="38"/>
    </row>
    <row r="20" spans="1:4" ht="15.6" customHeight="1" x14ac:dyDescent="0.2">
      <c r="A20" s="46" t="s">
        <v>66</v>
      </c>
      <c r="B20" s="16" t="s">
        <v>67</v>
      </c>
      <c r="C20" s="11">
        <v>667</v>
      </c>
      <c r="D20" s="38">
        <v>187</v>
      </c>
    </row>
    <row r="21" spans="1:4" ht="15.6" customHeight="1" x14ac:dyDescent="0.2">
      <c r="A21" s="46" t="s">
        <v>68</v>
      </c>
      <c r="B21" s="16" t="s">
        <v>69</v>
      </c>
      <c r="C21" s="11"/>
      <c r="D21" s="38"/>
    </row>
    <row r="22" spans="1:4" ht="15.6" customHeight="1" x14ac:dyDescent="0.2">
      <c r="A22" s="46" t="s">
        <v>70</v>
      </c>
      <c r="B22" s="16" t="s">
        <v>71</v>
      </c>
      <c r="C22" s="11">
        <v>958</v>
      </c>
      <c r="D22" s="38">
        <v>652</v>
      </c>
    </row>
    <row r="23" spans="1:4" ht="15.6" customHeight="1" x14ac:dyDescent="0.2">
      <c r="A23" s="51" t="s">
        <v>72</v>
      </c>
      <c r="B23" s="18" t="s">
        <v>73</v>
      </c>
      <c r="C23" s="76">
        <f>SUM(C19:C22)</f>
        <v>1625</v>
      </c>
      <c r="D23" s="83">
        <f>SUM(D19:D22)</f>
        <v>839</v>
      </c>
    </row>
    <row r="24" spans="1:4" ht="15.6" customHeight="1" x14ac:dyDescent="0.2">
      <c r="A24" s="46"/>
      <c r="B24" s="16"/>
      <c r="C24" s="22"/>
      <c r="D24" s="42"/>
    </row>
    <row r="25" spans="1:4" ht="15.6" customHeight="1" thickBot="1" x14ac:dyDescent="0.25">
      <c r="A25" s="51" t="s">
        <v>74</v>
      </c>
      <c r="B25" s="18" t="s">
        <v>75</v>
      </c>
      <c r="C25" s="77">
        <f>SUM(C17,C23)</f>
        <v>1954</v>
      </c>
      <c r="D25" s="84">
        <f>SUM(D17,D23)</f>
        <v>1939</v>
      </c>
    </row>
    <row r="26" spans="1:4" ht="15.6" customHeight="1" thickTop="1" x14ac:dyDescent="0.2">
      <c r="A26" s="46"/>
      <c r="B26" s="16"/>
      <c r="C26" s="22"/>
      <c r="D26" s="42"/>
    </row>
    <row r="27" spans="1:4" ht="15.6" customHeight="1" x14ac:dyDescent="0.2">
      <c r="A27" s="46"/>
      <c r="B27" s="18" t="s">
        <v>76</v>
      </c>
      <c r="C27" s="22"/>
      <c r="D27" s="42"/>
    </row>
    <row r="28" spans="1:4" ht="15.6" customHeight="1" x14ac:dyDescent="0.2">
      <c r="A28" s="46"/>
      <c r="B28" s="18"/>
      <c r="C28" s="22"/>
      <c r="D28" s="42"/>
    </row>
    <row r="29" spans="1:4" ht="15.6" customHeight="1" x14ac:dyDescent="0.2">
      <c r="A29" s="51" t="s">
        <v>77</v>
      </c>
      <c r="B29" s="18" t="s">
        <v>78</v>
      </c>
      <c r="C29" s="22"/>
      <c r="D29" s="42"/>
    </row>
    <row r="30" spans="1:4" ht="15.6" customHeight="1" x14ac:dyDescent="0.2">
      <c r="A30" s="46" t="s">
        <v>79</v>
      </c>
      <c r="B30" s="16" t="s">
        <v>80</v>
      </c>
      <c r="C30" s="11">
        <v>50</v>
      </c>
      <c r="D30" s="38">
        <v>50</v>
      </c>
    </row>
    <row r="31" spans="1:4" ht="15.6" customHeight="1" x14ac:dyDescent="0.2">
      <c r="A31" s="46" t="s">
        <v>81</v>
      </c>
      <c r="B31" s="16" t="s">
        <v>82</v>
      </c>
      <c r="C31" s="11"/>
      <c r="D31" s="38"/>
    </row>
    <row r="32" spans="1:4" ht="15.6" customHeight="1" x14ac:dyDescent="0.2">
      <c r="A32" s="46" t="s">
        <v>83</v>
      </c>
      <c r="B32" s="16" t="s">
        <v>84</v>
      </c>
      <c r="C32" s="11"/>
      <c r="D32" s="38"/>
    </row>
    <row r="33" spans="1:4" ht="15.6" customHeight="1" x14ac:dyDescent="0.2">
      <c r="A33" s="46" t="s">
        <v>85</v>
      </c>
      <c r="B33" s="16" t="s">
        <v>86</v>
      </c>
      <c r="C33" s="11"/>
      <c r="D33" s="38"/>
    </row>
    <row r="34" spans="1:4" ht="15.6" customHeight="1" x14ac:dyDescent="0.2">
      <c r="A34" s="46" t="s">
        <v>87</v>
      </c>
      <c r="B34" s="16" t="s">
        <v>88</v>
      </c>
      <c r="C34" s="11">
        <v>1383</v>
      </c>
      <c r="D34" s="38">
        <v>1441</v>
      </c>
    </row>
    <row r="35" spans="1:4" ht="15.6" customHeight="1" x14ac:dyDescent="0.2">
      <c r="A35" s="51" t="s">
        <v>89</v>
      </c>
      <c r="B35" s="18" t="s">
        <v>90</v>
      </c>
      <c r="C35" s="76">
        <f>SUM(C30:C34)</f>
        <v>1433</v>
      </c>
      <c r="D35" s="83">
        <f>SUM(D30:D34)</f>
        <v>1491</v>
      </c>
    </row>
    <row r="36" spans="1:4" ht="15.6" customHeight="1" x14ac:dyDescent="0.2">
      <c r="A36" s="51" t="s">
        <v>91</v>
      </c>
      <c r="B36" s="18" t="s">
        <v>92</v>
      </c>
      <c r="C36" s="22"/>
      <c r="D36" s="42"/>
    </row>
    <row r="37" spans="1:4" ht="15.6" customHeight="1" x14ac:dyDescent="0.2">
      <c r="A37" s="46" t="s">
        <v>93</v>
      </c>
      <c r="B37" s="16" t="s">
        <v>94</v>
      </c>
      <c r="C37" s="11"/>
      <c r="D37" s="38"/>
    </row>
    <row r="38" spans="1:4" ht="15.6" customHeight="1" x14ac:dyDescent="0.2">
      <c r="A38" s="46" t="s">
        <v>95</v>
      </c>
      <c r="B38" s="16" t="s">
        <v>96</v>
      </c>
      <c r="C38" s="11">
        <v>50</v>
      </c>
      <c r="D38" s="38">
        <v>50</v>
      </c>
    </row>
    <row r="39" spans="1:4" ht="15.6" customHeight="1" x14ac:dyDescent="0.2">
      <c r="A39" s="46" t="s">
        <v>97</v>
      </c>
      <c r="B39" s="16" t="s">
        <v>98</v>
      </c>
      <c r="C39" s="11">
        <v>471</v>
      </c>
      <c r="D39" s="38">
        <v>398</v>
      </c>
    </row>
    <row r="40" spans="1:4" ht="15.6" customHeight="1" x14ac:dyDescent="0.2">
      <c r="A40" s="51" t="s">
        <v>99</v>
      </c>
      <c r="B40" s="18" t="s">
        <v>100</v>
      </c>
      <c r="C40" s="76">
        <f>SUM(C37:C39)</f>
        <v>521</v>
      </c>
      <c r="D40" s="83">
        <f>SUM(D37:D39)</f>
        <v>448</v>
      </c>
    </row>
    <row r="41" spans="1:4" ht="15.6" customHeight="1" x14ac:dyDescent="0.2">
      <c r="A41" s="51"/>
      <c r="B41" s="18"/>
      <c r="C41" s="21"/>
      <c r="D41" s="40"/>
    </row>
    <row r="42" spans="1:4" ht="15.6" customHeight="1" thickBot="1" x14ac:dyDescent="0.25">
      <c r="A42" s="51" t="s">
        <v>101</v>
      </c>
      <c r="B42" s="18" t="s">
        <v>102</v>
      </c>
      <c r="C42" s="77">
        <f>SUM(C35,C40)</f>
        <v>1954</v>
      </c>
      <c r="D42" s="84">
        <f>SUM(D35,D40)</f>
        <v>1939</v>
      </c>
    </row>
    <row r="43" spans="1:4" ht="15.6" customHeight="1" thickTop="1" x14ac:dyDescent="0.2">
      <c r="A43" s="46"/>
      <c r="B43" s="16"/>
      <c r="C43" s="22" t="str">
        <f>+IF(C42=C25,"","Balanseavvik")</f>
        <v/>
      </c>
      <c r="D43" s="42" t="str">
        <f>+IF(D42=D25,"","Balanseavvik")</f>
        <v/>
      </c>
    </row>
    <row r="44" spans="1:4" ht="15.6" customHeight="1" x14ac:dyDescent="0.2">
      <c r="A44" s="46"/>
      <c r="B44" s="18" t="s">
        <v>103</v>
      </c>
      <c r="C44" s="22"/>
      <c r="D44" s="42"/>
    </row>
    <row r="45" spans="1:4" ht="15.6" customHeight="1" x14ac:dyDescent="0.2">
      <c r="A45" s="51" t="s">
        <v>104</v>
      </c>
      <c r="B45" s="18" t="s">
        <v>105</v>
      </c>
      <c r="C45" s="20">
        <f>(C35/C42)*100</f>
        <v>73.336745138178088</v>
      </c>
      <c r="D45" s="20">
        <f>(D35/D42)*100</f>
        <v>76.895306859205775</v>
      </c>
    </row>
    <row r="46" spans="1:4" ht="15.6" customHeight="1" x14ac:dyDescent="0.2">
      <c r="A46" s="51" t="s">
        <v>106</v>
      </c>
      <c r="B46" s="18" t="s">
        <v>107</v>
      </c>
      <c r="C46" s="22"/>
      <c r="D46" s="42"/>
    </row>
    <row r="47" spans="1:4" ht="15.6" customHeight="1" thickBot="1" x14ac:dyDescent="0.25">
      <c r="A47" s="47"/>
      <c r="B47" s="53"/>
      <c r="C47" s="78"/>
      <c r="D47" s="85"/>
    </row>
    <row r="48" spans="1:4" ht="15.6" customHeight="1" x14ac:dyDescent="0.25">
      <c r="B48" s="12"/>
    </row>
    <row r="49" spans="2:2" ht="15.6" customHeight="1" x14ac:dyDescent="0.25">
      <c r="B49" s="12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Aktivitetsregnskap!Utskriftsområde</vt:lpstr>
    </vt:vector>
  </TitlesOfParts>
  <Company>Stiansen &amp; Co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ik</cp:lastModifiedBy>
  <cp:lastPrinted>2015-01-16T10:25:40Z</cp:lastPrinted>
  <dcterms:created xsi:type="dcterms:W3CDTF">2009-04-17T11:45:00Z</dcterms:created>
  <dcterms:modified xsi:type="dcterms:W3CDTF">2016-06-16T09:28:32Z</dcterms:modified>
</cp:coreProperties>
</file>